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<sst xmlns="http://schemas.openxmlformats.org/spreadsheetml/2006/main" count="32" uniqueCount="25">
  <si>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置き傘問題</t>
  </si>
  <si>
    <t>日</t>
  </si>
  <si>
    <t>乱数</t>
  </si>
  <si>
    <t>天気</t>
  </si>
  <si>
    <t>晴れ</t>
  </si>
  <si>
    <t>雨</t>
  </si>
  <si>
    <t>雨→晴</t>
  </si>
  <si>
    <t>晴→雨</t>
  </si>
  <si>
    <t>確率</t>
  </si>
  <si>
    <t>大学</t>
  </si>
  <si>
    <t>家</t>
  </si>
  <si>
    <t>傘の数</t>
  </si>
  <si>
    <t>変化なし</t>
  </si>
  <si>
    <t>家に傘が１本以上あれば１本減る、なければ変化なし</t>
  </si>
  <si>
    <t>家に傘が１本以上あれば１本増える、なければ変化なし</t>
  </si>
  <si>
    <t>大学に傘が１本以上あれば１本増える、なければタクシー！</t>
  </si>
  <si>
    <t>大学に傘が１本以上あれば１本減る、なければタクシー！</t>
  </si>
  <si>
    <t>タクシー</t>
  </si>
  <si>
    <t>回数</t>
  </si>
  <si>
    <t>度数</t>
  </si>
  <si>
    <t>タクシー回数</t>
  </si>
  <si>
    <t>それ以上</t>
  </si>
  <si>
    <t>合計</t>
  </si>
  <si>
    <t>平均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</si>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</sst>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タクシーを必要とする回数の分布(50回)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Sheet1!$M$12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Sheet1!$L$13:$L$29</c:f>
              <c:strCache/>
            </c:strRef>
          </c:cat>
          <c:val>
            <c:numRef>
              <c:f>Sheet1!$M$13:$M$28</c:f>
              <c:numCache/>
            </c:numRef>
          </c:val>
        </c:ser>
        <c:axId val="39952334"/>
        <c:axId val="24026687"/>
      </c:barChart>
      <c:catAx>
        <c:axId val="39952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タクシーを必要とする回数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52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11</xdr:row>
      <xdr:rowOff>38100</xdr:rowOff>
    </xdr:from>
    <xdr:to>
      <xdr:col>19</xdr:col>
      <xdr:colOff>638175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8153400" y="2019300"/>
        <a:ext cx="4629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73"/>
  <sheetViews>
    <sheetView tabSelected="1" zoomScale="70" zoomScaleNormal="70" workbookViewId="0" topLeftCell="A1">
      <selection activeCell="N41" sqref="N40:N41"/>
    </sheetView>
  </sheetViews>
  <sheetFormatPr defaultColWidth="9.00390625" defaultRowHeight="13.5"/>
  <cols>
    <col min="1" max="1" width="4.00390625" style="0" customWidth="1"/>
    <col min="3" max="3" width="2.375" style="0" customWidth="1"/>
  </cols>
  <sheetData>
    <row r="2" spans="2:3" ht="21">
      <c r="B2" s="1" t="s">
        <v>0</v>
      </c>
      <c r="C2" s="1"/>
    </row>
    <row r="4" spans="3:13" ht="13.5">
      <c r="C4" s="3"/>
      <c r="D4" s="3" t="s">
        <v>3</v>
      </c>
      <c r="E4" s="3" t="s">
        <v>8</v>
      </c>
      <c r="F4" s="11" t="s">
        <v>10</v>
      </c>
      <c r="G4" s="11"/>
      <c r="H4" s="11"/>
      <c r="I4" s="11"/>
      <c r="J4" s="11" t="s">
        <v>9</v>
      </c>
      <c r="K4" s="11"/>
      <c r="L4" s="11"/>
      <c r="M4" s="11"/>
    </row>
    <row r="5" spans="2:13" ht="13.5">
      <c r="B5" s="5"/>
      <c r="C5" s="4">
        <v>1</v>
      </c>
      <c r="D5" s="4" t="s">
        <v>4</v>
      </c>
      <c r="E5" s="2">
        <v>0.1</v>
      </c>
      <c r="F5" s="10" t="s">
        <v>12</v>
      </c>
      <c r="G5" s="10"/>
      <c r="H5" s="10"/>
      <c r="I5" s="10"/>
      <c r="J5" s="10" t="s">
        <v>12</v>
      </c>
      <c r="K5" s="10"/>
      <c r="L5" s="10"/>
      <c r="M5" s="10"/>
    </row>
    <row r="6" spans="2:13" ht="13.5">
      <c r="B6" s="5"/>
      <c r="C6" s="4">
        <v>2</v>
      </c>
      <c r="D6" s="4" t="s">
        <v>5</v>
      </c>
      <c r="E6" s="2">
        <v>0.2</v>
      </c>
      <c r="F6" s="10" t="s">
        <v>12</v>
      </c>
      <c r="G6" s="10"/>
      <c r="H6" s="10"/>
      <c r="I6" s="10"/>
      <c r="J6" s="10" t="s">
        <v>12</v>
      </c>
      <c r="K6" s="10"/>
      <c r="L6" s="10"/>
      <c r="M6" s="10"/>
    </row>
    <row r="7" spans="2:13" ht="13.5">
      <c r="B7" s="5"/>
      <c r="C7" s="4">
        <v>3</v>
      </c>
      <c r="D7" s="4" t="s">
        <v>6</v>
      </c>
      <c r="E7" s="2">
        <v>0.3</v>
      </c>
      <c r="F7" s="10" t="s">
        <v>13</v>
      </c>
      <c r="G7" s="10"/>
      <c r="H7" s="10"/>
      <c r="I7" s="10"/>
      <c r="J7" s="10" t="s">
        <v>14</v>
      </c>
      <c r="K7" s="10"/>
      <c r="L7" s="10"/>
      <c r="M7" s="10"/>
    </row>
    <row r="8" spans="2:13" ht="13.5">
      <c r="B8" s="5"/>
      <c r="C8" s="4">
        <v>4</v>
      </c>
      <c r="D8" s="4" t="s">
        <v>7</v>
      </c>
      <c r="E8" s="2">
        <v>0.4</v>
      </c>
      <c r="F8" s="10" t="s">
        <v>15</v>
      </c>
      <c r="G8" s="10"/>
      <c r="H8" s="10"/>
      <c r="I8" s="10"/>
      <c r="J8" s="10" t="s">
        <v>16</v>
      </c>
      <c r="K8" s="10"/>
      <c r="L8" s="10"/>
      <c r="M8" s="10"/>
    </row>
    <row r="10" spans="1:7" ht="13.5">
      <c r="A10" s="9" t="s">
        <v>1</v>
      </c>
      <c r="B10" s="9" t="s">
        <v>2</v>
      </c>
      <c r="C10" s="9"/>
      <c r="D10" s="9" t="s">
        <v>3</v>
      </c>
      <c r="E10" s="11" t="s">
        <v>11</v>
      </c>
      <c r="F10" s="11"/>
      <c r="G10" s="9" t="s">
        <v>17</v>
      </c>
    </row>
    <row r="11" spans="1:7" ht="13.5">
      <c r="A11" s="9"/>
      <c r="B11" s="9"/>
      <c r="C11" s="9"/>
      <c r="D11" s="9"/>
      <c r="E11" s="3" t="s">
        <v>10</v>
      </c>
      <c r="F11" s="3" t="s">
        <v>9</v>
      </c>
      <c r="G11" s="9"/>
    </row>
    <row r="12" spans="1:13" ht="13.5">
      <c r="A12" s="9"/>
      <c r="B12" s="9"/>
      <c r="C12" s="9"/>
      <c r="D12" s="9"/>
      <c r="E12" s="2">
        <v>1</v>
      </c>
      <c r="F12" s="2">
        <v>1</v>
      </c>
      <c r="G12" s="9"/>
      <c r="I12" s="7" t="s">
        <v>18</v>
      </c>
      <c r="J12" s="7" t="s">
        <v>20</v>
      </c>
      <c r="K12" s="8"/>
      <c r="L12" s="7" t="s">
        <v>20</v>
      </c>
      <c r="M12" s="7" t="s">
        <v>19</v>
      </c>
    </row>
    <row r="13" spans="1:13" ht="13.5">
      <c r="A13" s="2">
        <v>1</v>
      </c>
      <c r="B13" s="2">
        <f ca="1">RAND()</f>
        <v>0.05495677711793778</v>
      </c>
      <c r="C13" s="3">
        <f>IF($B13&lt;0.1,1,IF($B13&lt;0.3,2,IF($B13&lt;0.6,3,4)))</f>
        <v>1</v>
      </c>
      <c r="D13" s="3" t="str">
        <f>IF($B13&lt;0.1,"晴れ",IF($B13&lt;0.3,"雨",IF($B13&lt;0.6,"雨→晴","晴→雨")))</f>
        <v>晴れ</v>
      </c>
      <c r="E13" s="2">
        <f>IF(OR($C13=1,$C13=2),E12,IF(AND($C13=3,$E12&gt;=1),E12-1,IF(AND($C13=4,$F12&gt;=1),E12+1,E12)))</f>
        <v>1</v>
      </c>
      <c r="F13" s="2">
        <f>IF(OR($C13=1,$C13=2),F12,IF(AND($C13=3,$E12&gt;=1),F12+1,IF(AND($C13=4,$F12&gt;=1),F12-1,F12)))</f>
        <v>1</v>
      </c>
      <c r="G13" s="3">
        <f>IF(AND($C13=4,$F12=0),"タクシー","")</f>
      </c>
      <c r="I13" s="2">
        <v>1</v>
      </c>
      <c r="J13" s="2">
        <v>9</v>
      </c>
      <c r="L13" s="3">
        <v>0</v>
      </c>
      <c r="M13" s="2">
        <f>COUNTIF($J$13:$J$62,0)</f>
        <v>0</v>
      </c>
    </row>
    <row r="14" spans="1:13" ht="13.5">
      <c r="A14" s="2">
        <v>2</v>
      </c>
      <c r="B14" s="2">
        <f aca="true" ca="1" t="shared" si="0" ref="B14:B72">RAND()</f>
        <v>0.4551312116665429</v>
      </c>
      <c r="C14" s="3">
        <f aca="true" t="shared" si="1" ref="C14:C72">IF(B14&lt;0.1,1,IF(B14&lt;0.3,2,IF(B14&lt;0.6,3,4)))</f>
        <v>3</v>
      </c>
      <c r="D14" s="3" t="str">
        <f aca="true" t="shared" si="2" ref="D14:D72">IF($B14&lt;0.1,"晴れ",IF($B14&lt;0.3,"雨",IF($B14&lt;0.6,"雨→晴","晴→雨")))</f>
        <v>雨→晴</v>
      </c>
      <c r="E14" s="2">
        <f aca="true" t="shared" si="3" ref="E14:E24">IF(OR(C14=1,C14=2),E13,IF(AND(C14=3,E13&gt;=1),E13-1,IF(AND(C14=4,F13&gt;=1),E13+1,E13)))</f>
        <v>0</v>
      </c>
      <c r="F14" s="2">
        <f aca="true" t="shared" si="4" ref="F14:F72">IF(OR($C14=1,$C14=2),F13,IF(AND($C14=3,$E13&gt;=1),F13+1,IF(AND($C14=4,$F13&gt;=1),F13-1,F13)))</f>
        <v>2</v>
      </c>
      <c r="G14" s="3">
        <f aca="true" t="shared" si="5" ref="G14:G24">IF(AND($C14=4,$F13=0),"タクシー","")</f>
      </c>
      <c r="I14" s="2">
        <v>2</v>
      </c>
      <c r="J14" s="2">
        <v>3</v>
      </c>
      <c r="L14" s="3">
        <v>1</v>
      </c>
      <c r="M14" s="2">
        <f>COUNTIF($J$13:$J$62,1)</f>
        <v>0</v>
      </c>
    </row>
    <row r="15" spans="1:13" ht="13.5">
      <c r="A15" s="2">
        <v>3</v>
      </c>
      <c r="B15" s="2">
        <f ca="1" t="shared" si="0"/>
        <v>0.20275367113447373</v>
      </c>
      <c r="C15" s="3">
        <f t="shared" si="1"/>
        <v>2</v>
      </c>
      <c r="D15" s="3" t="str">
        <f t="shared" si="2"/>
        <v>雨</v>
      </c>
      <c r="E15" s="2">
        <f t="shared" si="3"/>
        <v>0</v>
      </c>
      <c r="F15" s="2">
        <f t="shared" si="4"/>
        <v>2</v>
      </c>
      <c r="G15" s="3">
        <f t="shared" si="5"/>
      </c>
      <c r="I15" s="2">
        <v>3</v>
      </c>
      <c r="J15" s="2">
        <v>16</v>
      </c>
      <c r="L15" s="3">
        <v>2</v>
      </c>
      <c r="M15" s="2">
        <f>COUNTIF($J$13:$J$62,2)</f>
        <v>1</v>
      </c>
    </row>
    <row r="16" spans="1:13" ht="13.5">
      <c r="A16" s="2">
        <v>4</v>
      </c>
      <c r="B16" s="2">
        <f ca="1" t="shared" si="0"/>
        <v>0.8983801473038524</v>
      </c>
      <c r="C16" s="3">
        <f t="shared" si="1"/>
        <v>4</v>
      </c>
      <c r="D16" s="3" t="str">
        <f t="shared" si="2"/>
        <v>晴→雨</v>
      </c>
      <c r="E16" s="2">
        <f t="shared" si="3"/>
        <v>1</v>
      </c>
      <c r="F16" s="2">
        <f t="shared" si="4"/>
        <v>1</v>
      </c>
      <c r="G16" s="3">
        <f t="shared" si="5"/>
      </c>
      <c r="I16" s="2">
        <v>4</v>
      </c>
      <c r="J16" s="2">
        <v>7</v>
      </c>
      <c r="L16" s="3">
        <v>3</v>
      </c>
      <c r="M16" s="2">
        <f>COUNTIF($J$13:$J$62,3)</f>
        <v>2</v>
      </c>
    </row>
    <row r="17" spans="1:13" ht="13.5">
      <c r="A17" s="2">
        <v>5</v>
      </c>
      <c r="B17" s="2">
        <f ca="1" t="shared" si="0"/>
        <v>0.1539239439107325</v>
      </c>
      <c r="C17" s="3">
        <f t="shared" si="1"/>
        <v>2</v>
      </c>
      <c r="D17" s="3" t="str">
        <f t="shared" si="2"/>
        <v>雨</v>
      </c>
      <c r="E17" s="2">
        <f t="shared" si="3"/>
        <v>1</v>
      </c>
      <c r="F17" s="2">
        <f t="shared" si="4"/>
        <v>1</v>
      </c>
      <c r="G17" s="3">
        <f t="shared" si="5"/>
      </c>
      <c r="I17" s="2">
        <v>5</v>
      </c>
      <c r="J17" s="2">
        <v>17</v>
      </c>
      <c r="L17" s="3">
        <v>4</v>
      </c>
      <c r="M17" s="2">
        <f>COUNTIF($J$13:$J$62,4)</f>
        <v>0</v>
      </c>
    </row>
    <row r="18" spans="1:13" ht="13.5">
      <c r="A18" s="2">
        <v>6</v>
      </c>
      <c r="B18" s="2">
        <f ca="1" t="shared" si="0"/>
        <v>0.6205012317425833</v>
      </c>
      <c r="C18" s="3">
        <f t="shared" si="1"/>
        <v>4</v>
      </c>
      <c r="D18" s="3" t="str">
        <f t="shared" si="2"/>
        <v>晴→雨</v>
      </c>
      <c r="E18" s="2">
        <f t="shared" si="3"/>
        <v>2</v>
      </c>
      <c r="F18" s="2">
        <f t="shared" si="4"/>
        <v>0</v>
      </c>
      <c r="G18" s="3">
        <f t="shared" si="5"/>
      </c>
      <c r="I18" s="2">
        <v>6</v>
      </c>
      <c r="J18" s="2">
        <v>9</v>
      </c>
      <c r="L18" s="3">
        <v>5</v>
      </c>
      <c r="M18" s="2">
        <f>COUNTIF($J$13:$J$62,5)</f>
        <v>2</v>
      </c>
    </row>
    <row r="19" spans="1:13" ht="13.5">
      <c r="A19" s="2">
        <v>7</v>
      </c>
      <c r="B19" s="2">
        <f ca="1" t="shared" si="0"/>
        <v>0.992099498445346</v>
      </c>
      <c r="C19" s="3">
        <f t="shared" si="1"/>
        <v>4</v>
      </c>
      <c r="D19" s="3" t="str">
        <f t="shared" si="2"/>
        <v>晴→雨</v>
      </c>
      <c r="E19" s="2">
        <f t="shared" si="3"/>
        <v>2</v>
      </c>
      <c r="F19" s="2">
        <f t="shared" si="4"/>
        <v>0</v>
      </c>
      <c r="G19" s="3" t="str">
        <f t="shared" si="5"/>
        <v>タクシー</v>
      </c>
      <c r="I19" s="2">
        <v>7</v>
      </c>
      <c r="J19" s="2">
        <v>5</v>
      </c>
      <c r="L19" s="3">
        <v>6</v>
      </c>
      <c r="M19" s="2">
        <f>COUNTIF($J$13:$J$62,6)</f>
        <v>4</v>
      </c>
    </row>
    <row r="20" spans="1:13" ht="13.5">
      <c r="A20" s="2">
        <v>8</v>
      </c>
      <c r="B20" s="2">
        <f ca="1" t="shared" si="0"/>
        <v>0.4878098739943433</v>
      </c>
      <c r="C20" s="3">
        <f t="shared" si="1"/>
        <v>3</v>
      </c>
      <c r="D20" s="3" t="str">
        <f t="shared" si="2"/>
        <v>雨→晴</v>
      </c>
      <c r="E20" s="2">
        <f t="shared" si="3"/>
        <v>1</v>
      </c>
      <c r="F20" s="2">
        <f t="shared" si="4"/>
        <v>1</v>
      </c>
      <c r="G20" s="3">
        <f t="shared" si="5"/>
      </c>
      <c r="I20" s="2">
        <v>8</v>
      </c>
      <c r="J20" s="2">
        <v>2</v>
      </c>
      <c r="L20" s="3">
        <v>7</v>
      </c>
      <c r="M20" s="2">
        <f>COUNTIF($J$13:$J$62,7)</f>
        <v>5</v>
      </c>
    </row>
    <row r="21" spans="1:13" ht="13.5">
      <c r="A21" s="2">
        <v>9</v>
      </c>
      <c r="B21" s="2">
        <f ca="1" t="shared" si="0"/>
        <v>0.3353300562950814</v>
      </c>
      <c r="C21" s="3">
        <f t="shared" si="1"/>
        <v>3</v>
      </c>
      <c r="D21" s="3" t="str">
        <f t="shared" si="2"/>
        <v>雨→晴</v>
      </c>
      <c r="E21" s="2">
        <f t="shared" si="3"/>
        <v>0</v>
      </c>
      <c r="F21" s="2">
        <f t="shared" si="4"/>
        <v>2</v>
      </c>
      <c r="G21" s="3">
        <f t="shared" si="5"/>
      </c>
      <c r="I21" s="2">
        <v>9</v>
      </c>
      <c r="J21" s="2">
        <v>9</v>
      </c>
      <c r="L21" s="3">
        <v>8</v>
      </c>
      <c r="M21" s="2">
        <f>COUNTIF($J$13:$J$62,8)</f>
        <v>5</v>
      </c>
    </row>
    <row r="22" spans="1:13" ht="13.5">
      <c r="A22" s="2">
        <v>10</v>
      </c>
      <c r="B22" s="2">
        <f ca="1" t="shared" si="0"/>
        <v>0.6561576217346803</v>
      </c>
      <c r="C22" s="3">
        <f t="shared" si="1"/>
        <v>4</v>
      </c>
      <c r="D22" s="3" t="str">
        <f t="shared" si="2"/>
        <v>晴→雨</v>
      </c>
      <c r="E22" s="2">
        <f t="shared" si="3"/>
        <v>1</v>
      </c>
      <c r="F22" s="2">
        <f t="shared" si="4"/>
        <v>1</v>
      </c>
      <c r="G22" s="3">
        <f t="shared" si="5"/>
      </c>
      <c r="I22" s="2">
        <v>10</v>
      </c>
      <c r="J22" s="2">
        <v>11</v>
      </c>
      <c r="L22" s="3">
        <v>9</v>
      </c>
      <c r="M22" s="2">
        <f>COUNTIF($J$13:$J$62,9)</f>
        <v>8</v>
      </c>
    </row>
    <row r="23" spans="1:13" ht="13.5">
      <c r="A23" s="2">
        <v>11</v>
      </c>
      <c r="B23" s="2">
        <f ca="1" t="shared" si="0"/>
        <v>0.08465989518600292</v>
      </c>
      <c r="C23" s="3">
        <f t="shared" si="1"/>
        <v>1</v>
      </c>
      <c r="D23" s="3" t="str">
        <f t="shared" si="2"/>
        <v>晴れ</v>
      </c>
      <c r="E23" s="2">
        <f t="shared" si="3"/>
        <v>1</v>
      </c>
      <c r="F23" s="2">
        <f t="shared" si="4"/>
        <v>1</v>
      </c>
      <c r="G23" s="3">
        <f t="shared" si="5"/>
      </c>
      <c r="I23" s="2">
        <v>11</v>
      </c>
      <c r="J23" s="2">
        <v>6</v>
      </c>
      <c r="L23" s="3">
        <v>10</v>
      </c>
      <c r="M23" s="2">
        <f>COUNTIF($J$13:$J$62,10)</f>
        <v>4</v>
      </c>
    </row>
    <row r="24" spans="1:13" ht="13.5">
      <c r="A24" s="2">
        <v>12</v>
      </c>
      <c r="B24" s="2">
        <f ca="1" t="shared" si="0"/>
        <v>0.7887051555742985</v>
      </c>
      <c r="C24" s="3">
        <f t="shared" si="1"/>
        <v>4</v>
      </c>
      <c r="D24" s="3" t="str">
        <f t="shared" si="2"/>
        <v>晴→雨</v>
      </c>
      <c r="E24" s="2">
        <f t="shared" si="3"/>
        <v>2</v>
      </c>
      <c r="F24" s="2">
        <f t="shared" si="4"/>
        <v>0</v>
      </c>
      <c r="G24" s="3">
        <f t="shared" si="5"/>
      </c>
      <c r="I24" s="2">
        <v>12</v>
      </c>
      <c r="J24" s="2">
        <v>9</v>
      </c>
      <c r="L24" s="3">
        <v>11</v>
      </c>
      <c r="M24" s="2">
        <f>COUNTIF($J$13:$J$62,11)</f>
        <v>4</v>
      </c>
    </row>
    <row r="25" spans="1:13" ht="13.5">
      <c r="A25" s="2">
        <v>13</v>
      </c>
      <c r="B25" s="2">
        <f ca="1" t="shared" si="0"/>
        <v>0.7216757334442088</v>
      </c>
      <c r="C25" s="3">
        <f t="shared" si="1"/>
        <v>4</v>
      </c>
      <c r="D25" s="3" t="str">
        <f t="shared" si="2"/>
        <v>晴→雨</v>
      </c>
      <c r="E25" s="2">
        <f aca="true" t="shared" si="6" ref="E25:E72">IF(OR(C25=1,C25=2),E24,IF(AND(C25=3,E24&gt;=1),E24-1,IF(AND(C25=4,F24&gt;=1),E24+1,E24)))</f>
        <v>2</v>
      </c>
      <c r="F25" s="2">
        <f t="shared" si="4"/>
        <v>0</v>
      </c>
      <c r="G25" s="3" t="str">
        <f aca="true" t="shared" si="7" ref="G25:G72">IF(AND($C25=4,$F24=0),"タクシー","")</f>
        <v>タクシー</v>
      </c>
      <c r="I25" s="2">
        <v>13</v>
      </c>
      <c r="J25" s="2">
        <v>12</v>
      </c>
      <c r="L25" s="3">
        <v>12</v>
      </c>
      <c r="M25" s="2">
        <f>COUNTIF($J$13:$J$62,12)</f>
        <v>4</v>
      </c>
    </row>
    <row r="26" spans="1:13" ht="13.5">
      <c r="A26" s="2">
        <v>14</v>
      </c>
      <c r="B26" s="2">
        <f ca="1" t="shared" si="0"/>
        <v>0.45876289061535935</v>
      </c>
      <c r="C26" s="3">
        <f t="shared" si="1"/>
        <v>3</v>
      </c>
      <c r="D26" s="3" t="str">
        <f t="shared" si="2"/>
        <v>雨→晴</v>
      </c>
      <c r="E26" s="2">
        <f t="shared" si="6"/>
        <v>1</v>
      </c>
      <c r="F26" s="2">
        <f t="shared" si="4"/>
        <v>1</v>
      </c>
      <c r="G26" s="3">
        <f t="shared" si="7"/>
      </c>
      <c r="I26" s="2">
        <v>14</v>
      </c>
      <c r="J26" s="2">
        <v>7</v>
      </c>
      <c r="L26" s="3">
        <v>13</v>
      </c>
      <c r="M26" s="2">
        <f>COUNTIF($J$13:$J$62,13)</f>
        <v>2</v>
      </c>
    </row>
    <row r="27" spans="1:13" ht="13.5">
      <c r="A27" s="2">
        <v>15</v>
      </c>
      <c r="B27" s="2">
        <f ca="1" t="shared" si="0"/>
        <v>0.9167342873323099</v>
      </c>
      <c r="C27" s="3">
        <f t="shared" si="1"/>
        <v>4</v>
      </c>
      <c r="D27" s="3" t="str">
        <f t="shared" si="2"/>
        <v>晴→雨</v>
      </c>
      <c r="E27" s="2">
        <f t="shared" si="6"/>
        <v>2</v>
      </c>
      <c r="F27" s="2">
        <f t="shared" si="4"/>
        <v>0</v>
      </c>
      <c r="G27" s="3">
        <f t="shared" si="7"/>
      </c>
      <c r="I27" s="2">
        <v>15</v>
      </c>
      <c r="J27" s="2">
        <v>6</v>
      </c>
      <c r="L27" s="3">
        <v>14</v>
      </c>
      <c r="M27" s="2">
        <f>COUNTIF($J$13:$J$62,14)</f>
        <v>3</v>
      </c>
    </row>
    <row r="28" spans="1:13" ht="13.5">
      <c r="A28" s="2">
        <v>16</v>
      </c>
      <c r="B28" s="2">
        <f ca="1" t="shared" si="0"/>
        <v>0.8759500465621965</v>
      </c>
      <c r="C28" s="3">
        <f t="shared" si="1"/>
        <v>4</v>
      </c>
      <c r="D28" s="3" t="str">
        <f t="shared" si="2"/>
        <v>晴→雨</v>
      </c>
      <c r="E28" s="2">
        <f t="shared" si="6"/>
        <v>2</v>
      </c>
      <c r="F28" s="2">
        <f t="shared" si="4"/>
        <v>0</v>
      </c>
      <c r="G28" s="3" t="str">
        <f t="shared" si="7"/>
        <v>タクシー</v>
      </c>
      <c r="I28" s="2">
        <v>16</v>
      </c>
      <c r="J28" s="2">
        <v>13</v>
      </c>
      <c r="L28" s="3">
        <v>15</v>
      </c>
      <c r="M28" s="2">
        <f>COUNTIF($J$13:$J$62,15)</f>
        <v>2</v>
      </c>
    </row>
    <row r="29" spans="1:13" ht="13.5">
      <c r="A29" s="2">
        <v>17</v>
      </c>
      <c r="B29" s="2">
        <f ca="1" t="shared" si="0"/>
        <v>0.10168665340052563</v>
      </c>
      <c r="C29" s="3">
        <f t="shared" si="1"/>
        <v>2</v>
      </c>
      <c r="D29" s="3" t="str">
        <f t="shared" si="2"/>
        <v>雨</v>
      </c>
      <c r="E29" s="2">
        <f t="shared" si="6"/>
        <v>2</v>
      </c>
      <c r="F29" s="2">
        <f t="shared" si="4"/>
        <v>0</v>
      </c>
      <c r="G29" s="3">
        <f t="shared" si="7"/>
      </c>
      <c r="I29" s="2">
        <v>17</v>
      </c>
      <c r="J29" s="2">
        <v>7</v>
      </c>
      <c r="L29" s="3" t="s">
        <v>21</v>
      </c>
      <c r="M29" s="2">
        <f>50-SUM(M13:M28)</f>
        <v>4</v>
      </c>
    </row>
    <row r="30" spans="1:13" ht="13.5">
      <c r="A30" s="2">
        <v>18</v>
      </c>
      <c r="B30" s="2">
        <f ca="1" t="shared" si="0"/>
        <v>0.47152941244816216</v>
      </c>
      <c r="C30" s="3">
        <f t="shared" si="1"/>
        <v>3</v>
      </c>
      <c r="D30" s="3" t="str">
        <f t="shared" si="2"/>
        <v>雨→晴</v>
      </c>
      <c r="E30" s="2">
        <f t="shared" si="6"/>
        <v>1</v>
      </c>
      <c r="F30" s="2">
        <f t="shared" si="4"/>
        <v>1</v>
      </c>
      <c r="G30" s="3">
        <f t="shared" si="7"/>
      </c>
      <c r="I30" s="2">
        <v>18</v>
      </c>
      <c r="J30" s="2">
        <v>3</v>
      </c>
      <c r="L30" s="3" t="s">
        <v>22</v>
      </c>
      <c r="M30" s="2">
        <v>50</v>
      </c>
    </row>
    <row r="31" spans="1:10" ht="13.5">
      <c r="A31" s="2">
        <v>19</v>
      </c>
      <c r="B31" s="2">
        <f ca="1" t="shared" si="0"/>
        <v>0.7526993383985794</v>
      </c>
      <c r="C31" s="3">
        <f t="shared" si="1"/>
        <v>4</v>
      </c>
      <c r="D31" s="3" t="str">
        <f t="shared" si="2"/>
        <v>晴→雨</v>
      </c>
      <c r="E31" s="2">
        <f t="shared" si="6"/>
        <v>2</v>
      </c>
      <c r="F31" s="2">
        <f t="shared" si="4"/>
        <v>0</v>
      </c>
      <c r="G31" s="3">
        <f t="shared" si="7"/>
      </c>
      <c r="I31" s="2">
        <v>19</v>
      </c>
      <c r="J31" s="2">
        <v>15</v>
      </c>
    </row>
    <row r="32" spans="1:10" ht="13.5">
      <c r="A32" s="2">
        <v>20</v>
      </c>
      <c r="B32" s="2">
        <f ca="1" t="shared" si="0"/>
        <v>0.14230133105981047</v>
      </c>
      <c r="C32" s="3">
        <f t="shared" si="1"/>
        <v>2</v>
      </c>
      <c r="D32" s="3" t="str">
        <f t="shared" si="2"/>
        <v>雨</v>
      </c>
      <c r="E32" s="2">
        <f t="shared" si="6"/>
        <v>2</v>
      </c>
      <c r="F32" s="2">
        <f t="shared" si="4"/>
        <v>0</v>
      </c>
      <c r="G32" s="3">
        <f t="shared" si="7"/>
      </c>
      <c r="I32" s="2">
        <v>20</v>
      </c>
      <c r="J32" s="2">
        <v>9</v>
      </c>
    </row>
    <row r="33" spans="1:10" ht="13.5">
      <c r="A33" s="2">
        <v>21</v>
      </c>
      <c r="B33" s="2">
        <f ca="1" t="shared" si="0"/>
        <v>0.5315070740587577</v>
      </c>
      <c r="C33" s="3">
        <f t="shared" si="1"/>
        <v>3</v>
      </c>
      <c r="D33" s="3" t="str">
        <f t="shared" si="2"/>
        <v>雨→晴</v>
      </c>
      <c r="E33" s="2">
        <f t="shared" si="6"/>
        <v>1</v>
      </c>
      <c r="F33" s="2">
        <f t="shared" si="4"/>
        <v>1</v>
      </c>
      <c r="G33" s="3">
        <f t="shared" si="7"/>
      </c>
      <c r="I33" s="2">
        <v>21</v>
      </c>
      <c r="J33" s="2">
        <v>6</v>
      </c>
    </row>
    <row r="34" spans="1:10" ht="13.5">
      <c r="A34" s="2">
        <v>22</v>
      </c>
      <c r="B34" s="2">
        <f ca="1" t="shared" si="0"/>
        <v>0.7393666816081925</v>
      </c>
      <c r="C34" s="3">
        <f t="shared" si="1"/>
        <v>4</v>
      </c>
      <c r="D34" s="3" t="str">
        <f t="shared" si="2"/>
        <v>晴→雨</v>
      </c>
      <c r="E34" s="2">
        <f t="shared" si="6"/>
        <v>2</v>
      </c>
      <c r="F34" s="2">
        <f t="shared" si="4"/>
        <v>0</v>
      </c>
      <c r="G34" s="3">
        <f t="shared" si="7"/>
      </c>
      <c r="I34" s="2">
        <v>22</v>
      </c>
      <c r="J34" s="2">
        <v>14</v>
      </c>
    </row>
    <row r="35" spans="1:10" ht="13.5">
      <c r="A35" s="2">
        <v>23</v>
      </c>
      <c r="B35" s="2">
        <f ca="1" t="shared" si="0"/>
        <v>0.7609742429163637</v>
      </c>
      <c r="C35" s="3">
        <f t="shared" si="1"/>
        <v>4</v>
      </c>
      <c r="D35" s="3" t="str">
        <f t="shared" si="2"/>
        <v>晴→雨</v>
      </c>
      <c r="E35" s="2">
        <f t="shared" si="6"/>
        <v>2</v>
      </c>
      <c r="F35" s="2">
        <f t="shared" si="4"/>
        <v>0</v>
      </c>
      <c r="G35" s="3" t="str">
        <f t="shared" si="7"/>
        <v>タクシー</v>
      </c>
      <c r="I35" s="2">
        <v>23</v>
      </c>
      <c r="J35" s="2">
        <v>9</v>
      </c>
    </row>
    <row r="36" spans="1:10" ht="13.5">
      <c r="A36" s="2">
        <v>24</v>
      </c>
      <c r="B36" s="2">
        <f ca="1" t="shared" si="0"/>
        <v>0.1598156651301208</v>
      </c>
      <c r="C36" s="3">
        <f t="shared" si="1"/>
        <v>2</v>
      </c>
      <c r="D36" s="3" t="str">
        <f t="shared" si="2"/>
        <v>雨</v>
      </c>
      <c r="E36" s="2">
        <f t="shared" si="6"/>
        <v>2</v>
      </c>
      <c r="F36" s="2">
        <f t="shared" si="4"/>
        <v>0</v>
      </c>
      <c r="G36" s="3">
        <f t="shared" si="7"/>
      </c>
      <c r="I36" s="2">
        <v>24</v>
      </c>
      <c r="J36" s="2">
        <v>8</v>
      </c>
    </row>
    <row r="37" spans="1:10" ht="13.5">
      <c r="A37" s="2">
        <v>25</v>
      </c>
      <c r="B37" s="2">
        <f ca="1" t="shared" si="0"/>
        <v>0.5906678025318328</v>
      </c>
      <c r="C37" s="3">
        <f t="shared" si="1"/>
        <v>3</v>
      </c>
      <c r="D37" s="3" t="str">
        <f t="shared" si="2"/>
        <v>雨→晴</v>
      </c>
      <c r="E37" s="2">
        <f t="shared" si="6"/>
        <v>1</v>
      </c>
      <c r="F37" s="2">
        <f t="shared" si="4"/>
        <v>1</v>
      </c>
      <c r="G37" s="3">
        <f t="shared" si="7"/>
      </c>
      <c r="I37" s="2">
        <v>25</v>
      </c>
      <c r="J37" s="2">
        <v>8</v>
      </c>
    </row>
    <row r="38" spans="1:10" ht="13.5">
      <c r="A38" s="2">
        <v>26</v>
      </c>
      <c r="B38" s="2">
        <f ca="1" t="shared" si="0"/>
        <v>0.5914244314023553</v>
      </c>
      <c r="C38" s="3">
        <f t="shared" si="1"/>
        <v>3</v>
      </c>
      <c r="D38" s="3" t="str">
        <f t="shared" si="2"/>
        <v>雨→晴</v>
      </c>
      <c r="E38" s="2">
        <f t="shared" si="6"/>
        <v>0</v>
      </c>
      <c r="F38" s="2">
        <f t="shared" si="4"/>
        <v>2</v>
      </c>
      <c r="G38" s="3">
        <f t="shared" si="7"/>
      </c>
      <c r="I38" s="2">
        <v>26</v>
      </c>
      <c r="J38" s="2">
        <v>10</v>
      </c>
    </row>
    <row r="39" spans="1:10" ht="13.5">
      <c r="A39" s="2">
        <v>27</v>
      </c>
      <c r="B39" s="2">
        <f ca="1" t="shared" si="0"/>
        <v>0.36548010359753613</v>
      </c>
      <c r="C39" s="3">
        <f t="shared" si="1"/>
        <v>3</v>
      </c>
      <c r="D39" s="3" t="str">
        <f t="shared" si="2"/>
        <v>雨→晴</v>
      </c>
      <c r="E39" s="2">
        <f t="shared" si="6"/>
        <v>0</v>
      </c>
      <c r="F39" s="2">
        <f t="shared" si="4"/>
        <v>2</v>
      </c>
      <c r="G39" s="3">
        <f t="shared" si="7"/>
      </c>
      <c r="I39" s="2">
        <v>27</v>
      </c>
      <c r="J39" s="2">
        <v>14</v>
      </c>
    </row>
    <row r="40" spans="1:10" ht="13.5">
      <c r="A40" s="2">
        <v>28</v>
      </c>
      <c r="B40" s="2">
        <f ca="1" t="shared" si="0"/>
        <v>0.1717904646271864</v>
      </c>
      <c r="C40" s="3">
        <f t="shared" si="1"/>
        <v>2</v>
      </c>
      <c r="D40" s="3" t="str">
        <f t="shared" si="2"/>
        <v>雨</v>
      </c>
      <c r="E40" s="2">
        <f t="shared" si="6"/>
        <v>0</v>
      </c>
      <c r="F40" s="2">
        <f t="shared" si="4"/>
        <v>2</v>
      </c>
      <c r="G40" s="3">
        <f t="shared" si="7"/>
      </c>
      <c r="I40" s="2">
        <v>28</v>
      </c>
      <c r="J40" s="2">
        <v>10</v>
      </c>
    </row>
    <row r="41" spans="1:10" ht="13.5">
      <c r="A41" s="2">
        <v>29</v>
      </c>
      <c r="B41" s="2">
        <f ca="1" t="shared" si="0"/>
        <v>0.3763323962391434</v>
      </c>
      <c r="C41" s="3">
        <f t="shared" si="1"/>
        <v>3</v>
      </c>
      <c r="D41" s="3" t="str">
        <f t="shared" si="2"/>
        <v>雨→晴</v>
      </c>
      <c r="E41" s="2">
        <f t="shared" si="6"/>
        <v>0</v>
      </c>
      <c r="F41" s="2">
        <f t="shared" si="4"/>
        <v>2</v>
      </c>
      <c r="G41" s="3">
        <f t="shared" si="7"/>
      </c>
      <c r="I41" s="2">
        <v>29</v>
      </c>
      <c r="J41" s="2">
        <v>5</v>
      </c>
    </row>
    <row r="42" spans="1:10" ht="13.5">
      <c r="A42" s="2">
        <v>30</v>
      </c>
      <c r="B42" s="2">
        <f ca="1" t="shared" si="0"/>
        <v>0.9713028210361714</v>
      </c>
      <c r="C42" s="3">
        <f t="shared" si="1"/>
        <v>4</v>
      </c>
      <c r="D42" s="3" t="str">
        <f t="shared" si="2"/>
        <v>晴→雨</v>
      </c>
      <c r="E42" s="2">
        <f t="shared" si="6"/>
        <v>1</v>
      </c>
      <c r="F42" s="2">
        <f t="shared" si="4"/>
        <v>1</v>
      </c>
      <c r="G42" s="3">
        <f t="shared" si="7"/>
      </c>
      <c r="I42" s="2">
        <v>30</v>
      </c>
      <c r="J42" s="2">
        <v>11</v>
      </c>
    </row>
    <row r="43" spans="1:10" ht="13.5">
      <c r="A43" s="2">
        <v>31</v>
      </c>
      <c r="B43" s="2">
        <f ca="1" t="shared" si="0"/>
        <v>0.09650340859597151</v>
      </c>
      <c r="C43" s="3">
        <f t="shared" si="1"/>
        <v>1</v>
      </c>
      <c r="D43" s="3" t="str">
        <f t="shared" si="2"/>
        <v>晴れ</v>
      </c>
      <c r="E43" s="2">
        <f t="shared" si="6"/>
        <v>1</v>
      </c>
      <c r="F43" s="2">
        <f t="shared" si="4"/>
        <v>1</v>
      </c>
      <c r="G43" s="3">
        <f t="shared" si="7"/>
      </c>
      <c r="I43" s="2">
        <v>31</v>
      </c>
      <c r="J43" s="2">
        <v>14</v>
      </c>
    </row>
    <row r="44" spans="1:10" ht="13.5">
      <c r="A44" s="2">
        <v>32</v>
      </c>
      <c r="B44" s="2">
        <f ca="1" t="shared" si="0"/>
        <v>0.5452484651673553</v>
      </c>
      <c r="C44" s="3">
        <f t="shared" si="1"/>
        <v>3</v>
      </c>
      <c r="D44" s="3" t="str">
        <f t="shared" si="2"/>
        <v>雨→晴</v>
      </c>
      <c r="E44" s="2">
        <f t="shared" si="6"/>
        <v>0</v>
      </c>
      <c r="F44" s="2">
        <f t="shared" si="4"/>
        <v>2</v>
      </c>
      <c r="G44" s="3">
        <f t="shared" si="7"/>
      </c>
      <c r="I44" s="2">
        <v>32</v>
      </c>
      <c r="J44" s="2">
        <v>13</v>
      </c>
    </row>
    <row r="45" spans="1:10" ht="13.5">
      <c r="A45" s="2">
        <v>33</v>
      </c>
      <c r="B45" s="2">
        <f ca="1" t="shared" si="0"/>
        <v>0.8285647002815566</v>
      </c>
      <c r="C45" s="3">
        <f t="shared" si="1"/>
        <v>4</v>
      </c>
      <c r="D45" s="3" t="str">
        <f t="shared" si="2"/>
        <v>晴→雨</v>
      </c>
      <c r="E45" s="2">
        <f t="shared" si="6"/>
        <v>1</v>
      </c>
      <c r="F45" s="2">
        <f t="shared" si="4"/>
        <v>1</v>
      </c>
      <c r="G45" s="3">
        <f t="shared" si="7"/>
      </c>
      <c r="I45" s="2">
        <v>33</v>
      </c>
      <c r="J45" s="2">
        <v>18</v>
      </c>
    </row>
    <row r="46" spans="1:10" ht="13.5">
      <c r="A46" s="2">
        <v>34</v>
      </c>
      <c r="B46" s="2">
        <f ca="1" t="shared" si="0"/>
        <v>0.16124806411773562</v>
      </c>
      <c r="C46" s="3">
        <f t="shared" si="1"/>
        <v>2</v>
      </c>
      <c r="D46" s="3" t="str">
        <f t="shared" si="2"/>
        <v>雨</v>
      </c>
      <c r="E46" s="2">
        <f t="shared" si="6"/>
        <v>1</v>
      </c>
      <c r="F46" s="2">
        <f t="shared" si="4"/>
        <v>1</v>
      </c>
      <c r="G46" s="3">
        <f t="shared" si="7"/>
      </c>
      <c r="I46" s="2">
        <v>34</v>
      </c>
      <c r="J46" s="2">
        <v>11</v>
      </c>
    </row>
    <row r="47" spans="1:10" ht="13.5">
      <c r="A47" s="2">
        <v>35</v>
      </c>
      <c r="B47" s="2">
        <f ca="1" t="shared" si="0"/>
        <v>0.45901129427391485</v>
      </c>
      <c r="C47" s="3">
        <f t="shared" si="1"/>
        <v>3</v>
      </c>
      <c r="D47" s="3" t="str">
        <f t="shared" si="2"/>
        <v>雨→晴</v>
      </c>
      <c r="E47" s="2">
        <f t="shared" si="6"/>
        <v>0</v>
      </c>
      <c r="F47" s="2">
        <f t="shared" si="4"/>
        <v>2</v>
      </c>
      <c r="G47" s="3">
        <f t="shared" si="7"/>
      </c>
      <c r="I47" s="2">
        <v>35</v>
      </c>
      <c r="J47" s="2">
        <v>7</v>
      </c>
    </row>
    <row r="48" spans="1:10" ht="13.5">
      <c r="A48" s="2">
        <v>36</v>
      </c>
      <c r="B48" s="2">
        <f ca="1" t="shared" si="0"/>
        <v>0.6384530785352076</v>
      </c>
      <c r="C48" s="3">
        <f t="shared" si="1"/>
        <v>4</v>
      </c>
      <c r="D48" s="3" t="str">
        <f t="shared" si="2"/>
        <v>晴→雨</v>
      </c>
      <c r="E48" s="2">
        <f t="shared" si="6"/>
        <v>1</v>
      </c>
      <c r="F48" s="2">
        <f t="shared" si="4"/>
        <v>1</v>
      </c>
      <c r="G48" s="3">
        <f t="shared" si="7"/>
      </c>
      <c r="I48" s="2">
        <v>36</v>
      </c>
      <c r="J48" s="2">
        <v>8</v>
      </c>
    </row>
    <row r="49" spans="1:10" ht="13.5">
      <c r="A49" s="2">
        <v>37</v>
      </c>
      <c r="B49" s="2">
        <f ca="1" t="shared" si="0"/>
        <v>0.33524357255661696</v>
      </c>
      <c r="C49" s="3">
        <f t="shared" si="1"/>
        <v>3</v>
      </c>
      <c r="D49" s="3" t="str">
        <f t="shared" si="2"/>
        <v>雨→晴</v>
      </c>
      <c r="E49" s="2">
        <f t="shared" si="6"/>
        <v>0</v>
      </c>
      <c r="F49" s="2">
        <f t="shared" si="4"/>
        <v>2</v>
      </c>
      <c r="G49" s="3">
        <f t="shared" si="7"/>
      </c>
      <c r="I49" s="2">
        <v>37</v>
      </c>
      <c r="J49" s="2">
        <v>9</v>
      </c>
    </row>
    <row r="50" spans="1:10" ht="13.5">
      <c r="A50" s="2">
        <v>38</v>
      </c>
      <c r="B50" s="2">
        <f ca="1" t="shared" si="0"/>
        <v>0.1274945439947619</v>
      </c>
      <c r="C50" s="3">
        <f t="shared" si="1"/>
        <v>2</v>
      </c>
      <c r="D50" s="3" t="str">
        <f t="shared" si="2"/>
        <v>雨</v>
      </c>
      <c r="E50" s="2">
        <f t="shared" si="6"/>
        <v>0</v>
      </c>
      <c r="F50" s="2">
        <f t="shared" si="4"/>
        <v>2</v>
      </c>
      <c r="G50" s="3">
        <f t="shared" si="7"/>
      </c>
      <c r="I50" s="2">
        <v>38</v>
      </c>
      <c r="J50" s="2">
        <v>8</v>
      </c>
    </row>
    <row r="51" spans="1:10" ht="13.5">
      <c r="A51" s="2">
        <v>39</v>
      </c>
      <c r="B51" s="2">
        <f ca="1" t="shared" si="0"/>
        <v>0.26666491880093623</v>
      </c>
      <c r="C51" s="3">
        <f t="shared" si="1"/>
        <v>2</v>
      </c>
      <c r="D51" s="3" t="str">
        <f t="shared" si="2"/>
        <v>雨</v>
      </c>
      <c r="E51" s="2">
        <f t="shared" si="6"/>
        <v>0</v>
      </c>
      <c r="F51" s="2">
        <f t="shared" si="4"/>
        <v>2</v>
      </c>
      <c r="G51" s="3">
        <f t="shared" si="7"/>
      </c>
      <c r="I51" s="2">
        <v>39</v>
      </c>
      <c r="J51" s="2">
        <v>12</v>
      </c>
    </row>
    <row r="52" spans="1:10" ht="13.5">
      <c r="A52" s="2">
        <v>40</v>
      </c>
      <c r="B52" s="2">
        <f ca="1" t="shared" si="0"/>
        <v>0.7025817470643316</v>
      </c>
      <c r="C52" s="3">
        <f t="shared" si="1"/>
        <v>4</v>
      </c>
      <c r="D52" s="3" t="str">
        <f t="shared" si="2"/>
        <v>晴→雨</v>
      </c>
      <c r="E52" s="2">
        <f t="shared" si="6"/>
        <v>1</v>
      </c>
      <c r="F52" s="2">
        <f t="shared" si="4"/>
        <v>1</v>
      </c>
      <c r="G52" s="3">
        <f t="shared" si="7"/>
      </c>
      <c r="I52" s="2">
        <v>40</v>
      </c>
      <c r="J52" s="2">
        <v>15</v>
      </c>
    </row>
    <row r="53" spans="1:10" ht="13.5">
      <c r="A53" s="2">
        <v>41</v>
      </c>
      <c r="B53" s="2">
        <f ca="1" t="shared" si="0"/>
        <v>0.9865076117245763</v>
      </c>
      <c r="C53" s="3">
        <f t="shared" si="1"/>
        <v>4</v>
      </c>
      <c r="D53" s="3" t="str">
        <f t="shared" si="2"/>
        <v>晴→雨</v>
      </c>
      <c r="E53" s="2">
        <f t="shared" si="6"/>
        <v>2</v>
      </c>
      <c r="F53" s="2">
        <f t="shared" si="4"/>
        <v>0</v>
      </c>
      <c r="G53" s="3">
        <f t="shared" si="7"/>
      </c>
      <c r="I53" s="2">
        <v>41</v>
      </c>
      <c r="J53" s="2">
        <v>6</v>
      </c>
    </row>
    <row r="54" spans="1:10" ht="13.5">
      <c r="A54" s="2">
        <v>42</v>
      </c>
      <c r="B54" s="2">
        <f ca="1" t="shared" si="0"/>
        <v>0.6056180817240326</v>
      </c>
      <c r="C54" s="3">
        <f t="shared" si="1"/>
        <v>4</v>
      </c>
      <c r="D54" s="3" t="str">
        <f t="shared" si="2"/>
        <v>晴→雨</v>
      </c>
      <c r="E54" s="2">
        <f t="shared" si="6"/>
        <v>2</v>
      </c>
      <c r="F54" s="2">
        <f t="shared" si="4"/>
        <v>0</v>
      </c>
      <c r="G54" s="3" t="str">
        <f t="shared" si="7"/>
        <v>タクシー</v>
      </c>
      <c r="I54" s="2">
        <v>42</v>
      </c>
      <c r="J54" s="2">
        <v>9</v>
      </c>
    </row>
    <row r="55" spans="1:10" ht="13.5">
      <c r="A55" s="2">
        <v>43</v>
      </c>
      <c r="B55" s="2">
        <f ca="1" t="shared" si="0"/>
        <v>0.14585014673472396</v>
      </c>
      <c r="C55" s="3">
        <f t="shared" si="1"/>
        <v>2</v>
      </c>
      <c r="D55" s="3" t="str">
        <f t="shared" si="2"/>
        <v>雨</v>
      </c>
      <c r="E55" s="2">
        <f t="shared" si="6"/>
        <v>2</v>
      </c>
      <c r="F55" s="2">
        <f t="shared" si="4"/>
        <v>0</v>
      </c>
      <c r="G55" s="3">
        <f t="shared" si="7"/>
      </c>
      <c r="I55" s="2">
        <v>43</v>
      </c>
      <c r="J55" s="2">
        <v>10</v>
      </c>
    </row>
    <row r="56" spans="1:10" ht="13.5">
      <c r="A56" s="2">
        <v>44</v>
      </c>
      <c r="B56" s="2">
        <f ca="1" t="shared" si="0"/>
        <v>0.32042913380987015</v>
      </c>
      <c r="C56" s="3">
        <f t="shared" si="1"/>
        <v>3</v>
      </c>
      <c r="D56" s="3" t="str">
        <f t="shared" si="2"/>
        <v>雨→晴</v>
      </c>
      <c r="E56" s="2">
        <f t="shared" si="6"/>
        <v>1</v>
      </c>
      <c r="F56" s="2">
        <f t="shared" si="4"/>
        <v>1</v>
      </c>
      <c r="G56" s="3">
        <f t="shared" si="7"/>
      </c>
      <c r="I56" s="2">
        <v>44</v>
      </c>
      <c r="J56" s="2">
        <v>12</v>
      </c>
    </row>
    <row r="57" spans="1:10" ht="13.5">
      <c r="A57" s="2">
        <v>45</v>
      </c>
      <c r="B57" s="2">
        <f ca="1" t="shared" si="0"/>
        <v>0.45658375950858465</v>
      </c>
      <c r="C57" s="3">
        <f t="shared" si="1"/>
        <v>3</v>
      </c>
      <c r="D57" s="3" t="str">
        <f t="shared" si="2"/>
        <v>雨→晴</v>
      </c>
      <c r="E57" s="2">
        <f t="shared" si="6"/>
        <v>0</v>
      </c>
      <c r="F57" s="2">
        <f t="shared" si="4"/>
        <v>2</v>
      </c>
      <c r="G57" s="3">
        <f t="shared" si="7"/>
      </c>
      <c r="I57" s="2">
        <v>45</v>
      </c>
      <c r="J57" s="2">
        <v>8</v>
      </c>
    </row>
    <row r="58" spans="1:10" ht="13.5">
      <c r="A58" s="2">
        <v>46</v>
      </c>
      <c r="B58" s="2">
        <f ca="1" t="shared" si="0"/>
        <v>0.617681015859842</v>
      </c>
      <c r="C58" s="3">
        <f t="shared" si="1"/>
        <v>4</v>
      </c>
      <c r="D58" s="3" t="str">
        <f t="shared" si="2"/>
        <v>晴→雨</v>
      </c>
      <c r="E58" s="2">
        <f t="shared" si="6"/>
        <v>1</v>
      </c>
      <c r="F58" s="2">
        <f t="shared" si="4"/>
        <v>1</v>
      </c>
      <c r="G58" s="3">
        <f t="shared" si="7"/>
      </c>
      <c r="I58" s="2">
        <v>46</v>
      </c>
      <c r="J58" s="2">
        <v>16</v>
      </c>
    </row>
    <row r="59" spans="1:10" ht="13.5">
      <c r="A59" s="2">
        <v>47</v>
      </c>
      <c r="B59" s="2">
        <f ca="1" t="shared" si="0"/>
        <v>0.7180945274428123</v>
      </c>
      <c r="C59" s="3">
        <f t="shared" si="1"/>
        <v>4</v>
      </c>
      <c r="D59" s="3" t="str">
        <f t="shared" si="2"/>
        <v>晴→雨</v>
      </c>
      <c r="E59" s="2">
        <f t="shared" si="6"/>
        <v>2</v>
      </c>
      <c r="F59" s="2">
        <f t="shared" si="4"/>
        <v>0</v>
      </c>
      <c r="G59" s="3">
        <f t="shared" si="7"/>
      </c>
      <c r="I59" s="2">
        <v>47</v>
      </c>
      <c r="J59" s="2">
        <v>10</v>
      </c>
    </row>
    <row r="60" spans="1:10" ht="13.5">
      <c r="A60" s="2">
        <v>48</v>
      </c>
      <c r="B60" s="2">
        <f ca="1" t="shared" si="0"/>
        <v>0.11612939288539281</v>
      </c>
      <c r="C60" s="3">
        <f t="shared" si="1"/>
        <v>2</v>
      </c>
      <c r="D60" s="3" t="str">
        <f t="shared" si="2"/>
        <v>雨</v>
      </c>
      <c r="E60" s="2">
        <f t="shared" si="6"/>
        <v>2</v>
      </c>
      <c r="F60" s="2">
        <f t="shared" si="4"/>
        <v>0</v>
      </c>
      <c r="G60" s="3">
        <f t="shared" si="7"/>
      </c>
      <c r="I60" s="2">
        <v>48</v>
      </c>
      <c r="J60" s="2">
        <v>11</v>
      </c>
    </row>
    <row r="61" spans="1:10" ht="13.5">
      <c r="A61" s="2">
        <v>49</v>
      </c>
      <c r="B61" s="2">
        <f ca="1" t="shared" si="0"/>
        <v>0.395774850055278</v>
      </c>
      <c r="C61" s="3">
        <f t="shared" si="1"/>
        <v>3</v>
      </c>
      <c r="D61" s="3" t="str">
        <f t="shared" si="2"/>
        <v>雨→晴</v>
      </c>
      <c r="E61" s="2">
        <f t="shared" si="6"/>
        <v>1</v>
      </c>
      <c r="F61" s="2">
        <f t="shared" si="4"/>
        <v>1</v>
      </c>
      <c r="G61" s="3">
        <f t="shared" si="7"/>
      </c>
      <c r="I61" s="2">
        <v>49</v>
      </c>
      <c r="J61" s="2">
        <v>7</v>
      </c>
    </row>
    <row r="62" spans="1:10" ht="13.5">
      <c r="A62" s="2">
        <v>50</v>
      </c>
      <c r="B62" s="2">
        <f ca="1" t="shared" si="0"/>
        <v>0.901658125226561</v>
      </c>
      <c r="C62" s="3">
        <f t="shared" si="1"/>
        <v>4</v>
      </c>
      <c r="D62" s="3" t="str">
        <f t="shared" si="2"/>
        <v>晴→雨</v>
      </c>
      <c r="E62" s="2">
        <f t="shared" si="6"/>
        <v>2</v>
      </c>
      <c r="F62" s="2">
        <f t="shared" si="4"/>
        <v>0</v>
      </c>
      <c r="G62" s="3">
        <f t="shared" si="7"/>
      </c>
      <c r="I62" s="2">
        <v>50</v>
      </c>
      <c r="J62" s="2">
        <v>12</v>
      </c>
    </row>
    <row r="63" spans="1:10" ht="13.5">
      <c r="A63" s="2">
        <v>51</v>
      </c>
      <c r="B63" s="2">
        <f ca="1" t="shared" si="0"/>
        <v>0.9355147470853504</v>
      </c>
      <c r="C63" s="3">
        <f t="shared" si="1"/>
        <v>4</v>
      </c>
      <c r="D63" s="3" t="str">
        <f t="shared" si="2"/>
        <v>晴→雨</v>
      </c>
      <c r="E63" s="2">
        <f t="shared" si="6"/>
        <v>2</v>
      </c>
      <c r="F63" s="2">
        <f t="shared" si="4"/>
        <v>0</v>
      </c>
      <c r="G63" s="3" t="str">
        <f t="shared" si="7"/>
        <v>タクシー</v>
      </c>
      <c r="I63" s="3" t="s">
        <v>23</v>
      </c>
      <c r="J63" s="2">
        <f>AVERAGE(J13:J62)</f>
        <v>9.72</v>
      </c>
    </row>
    <row r="64" spans="1:9" ht="13.5">
      <c r="A64" s="2">
        <v>52</v>
      </c>
      <c r="B64" s="2">
        <f ca="1" t="shared" si="0"/>
        <v>0.5001246500098855</v>
      </c>
      <c r="C64" s="3">
        <f t="shared" si="1"/>
        <v>3</v>
      </c>
      <c r="D64" s="3" t="str">
        <f t="shared" si="2"/>
        <v>雨→晴</v>
      </c>
      <c r="E64" s="2">
        <f t="shared" si="6"/>
        <v>1</v>
      </c>
      <c r="F64" s="2">
        <f t="shared" si="4"/>
        <v>1</v>
      </c>
      <c r="G64" s="3">
        <f t="shared" si="7"/>
      </c>
      <c r="I64" t="s">
        <v>24</v>
      </c>
    </row>
    <row r="65" spans="1:7" ht="13.5">
      <c r="A65" s="2">
        <v>53</v>
      </c>
      <c r="B65" s="2">
        <f ca="1" t="shared" si="0"/>
        <v>0.6586181445524906</v>
      </c>
      <c r="C65" s="3">
        <f t="shared" si="1"/>
        <v>4</v>
      </c>
      <c r="D65" s="3" t="str">
        <f t="shared" si="2"/>
        <v>晴→雨</v>
      </c>
      <c r="E65" s="2">
        <f t="shared" si="6"/>
        <v>2</v>
      </c>
      <c r="F65" s="2">
        <f t="shared" si="4"/>
        <v>0</v>
      </c>
      <c r="G65" s="3">
        <f t="shared" si="7"/>
      </c>
    </row>
    <row r="66" spans="1:7" ht="13.5">
      <c r="A66" s="2">
        <v>54</v>
      </c>
      <c r="B66" s="2">
        <f ca="1" t="shared" si="0"/>
        <v>0.9805974229859029</v>
      </c>
      <c r="C66" s="3">
        <f t="shared" si="1"/>
        <v>4</v>
      </c>
      <c r="D66" s="3" t="str">
        <f t="shared" si="2"/>
        <v>晴→雨</v>
      </c>
      <c r="E66" s="2">
        <f t="shared" si="6"/>
        <v>2</v>
      </c>
      <c r="F66" s="2">
        <f t="shared" si="4"/>
        <v>0</v>
      </c>
      <c r="G66" s="3" t="str">
        <f t="shared" si="7"/>
        <v>タクシー</v>
      </c>
    </row>
    <row r="67" spans="1:7" ht="13.5">
      <c r="A67" s="2">
        <v>55</v>
      </c>
      <c r="B67" s="2">
        <f ca="1" t="shared" si="0"/>
        <v>0.1178871062440674</v>
      </c>
      <c r="C67" s="3">
        <f t="shared" si="1"/>
        <v>2</v>
      </c>
      <c r="D67" s="3" t="str">
        <f t="shared" si="2"/>
        <v>雨</v>
      </c>
      <c r="E67" s="2">
        <f t="shared" si="6"/>
        <v>2</v>
      </c>
      <c r="F67" s="2">
        <f t="shared" si="4"/>
        <v>0</v>
      </c>
      <c r="G67" s="3">
        <f t="shared" si="7"/>
      </c>
    </row>
    <row r="68" spans="1:7" ht="13.5">
      <c r="A68" s="2">
        <v>56</v>
      </c>
      <c r="B68" s="2">
        <f ca="1" t="shared" si="0"/>
        <v>0.8584570369724309</v>
      </c>
      <c r="C68" s="3">
        <f t="shared" si="1"/>
        <v>4</v>
      </c>
      <c r="D68" s="3" t="str">
        <f t="shared" si="2"/>
        <v>晴→雨</v>
      </c>
      <c r="E68" s="2">
        <f t="shared" si="6"/>
        <v>2</v>
      </c>
      <c r="F68" s="2">
        <f t="shared" si="4"/>
        <v>0</v>
      </c>
      <c r="G68" s="3" t="str">
        <f t="shared" si="7"/>
        <v>タクシー</v>
      </c>
    </row>
    <row r="69" spans="1:7" ht="13.5">
      <c r="A69" s="2">
        <v>57</v>
      </c>
      <c r="B69" s="2">
        <f ca="1" t="shared" si="0"/>
        <v>0.806399259753281</v>
      </c>
      <c r="C69" s="3">
        <f t="shared" si="1"/>
        <v>4</v>
      </c>
      <c r="D69" s="3" t="str">
        <f t="shared" si="2"/>
        <v>晴→雨</v>
      </c>
      <c r="E69" s="2">
        <f t="shared" si="6"/>
        <v>2</v>
      </c>
      <c r="F69" s="2">
        <f t="shared" si="4"/>
        <v>0</v>
      </c>
      <c r="G69" s="3" t="str">
        <f t="shared" si="7"/>
        <v>タクシー</v>
      </c>
    </row>
    <row r="70" spans="1:7" ht="13.5">
      <c r="A70" s="2">
        <v>58</v>
      </c>
      <c r="B70" s="2">
        <f ca="1" t="shared" si="0"/>
        <v>0.8113832677181299</v>
      </c>
      <c r="C70" s="3">
        <f t="shared" si="1"/>
        <v>4</v>
      </c>
      <c r="D70" s="3" t="str">
        <f t="shared" si="2"/>
        <v>晴→雨</v>
      </c>
      <c r="E70" s="2">
        <f t="shared" si="6"/>
        <v>2</v>
      </c>
      <c r="F70" s="2">
        <f t="shared" si="4"/>
        <v>0</v>
      </c>
      <c r="G70" s="3" t="str">
        <f t="shared" si="7"/>
        <v>タクシー</v>
      </c>
    </row>
    <row r="71" spans="1:7" ht="13.5">
      <c r="A71" s="2">
        <v>59</v>
      </c>
      <c r="B71" s="2">
        <f ca="1" t="shared" si="0"/>
        <v>0.10280012791647675</v>
      </c>
      <c r="C71" s="3">
        <f t="shared" si="1"/>
        <v>2</v>
      </c>
      <c r="D71" s="3" t="str">
        <f t="shared" si="2"/>
        <v>雨</v>
      </c>
      <c r="E71" s="2">
        <f t="shared" si="6"/>
        <v>2</v>
      </c>
      <c r="F71" s="2">
        <f t="shared" si="4"/>
        <v>0</v>
      </c>
      <c r="G71" s="3">
        <f t="shared" si="7"/>
      </c>
    </row>
    <row r="72" spans="1:7" ht="13.5">
      <c r="A72" s="2">
        <v>60</v>
      </c>
      <c r="B72" s="2">
        <f ca="1" t="shared" si="0"/>
        <v>0.5912729328100923</v>
      </c>
      <c r="C72" s="3">
        <f t="shared" si="1"/>
        <v>3</v>
      </c>
      <c r="D72" s="3" t="str">
        <f t="shared" si="2"/>
        <v>雨→晴</v>
      </c>
      <c r="E72" s="2">
        <f t="shared" si="6"/>
        <v>1</v>
      </c>
      <c r="F72" s="2">
        <f t="shared" si="4"/>
        <v>1</v>
      </c>
      <c r="G72" s="3">
        <f t="shared" si="7"/>
      </c>
    </row>
    <row r="73" ht="13.5">
      <c r="G73" s="6">
        <f>COUNTIF(G13:G72,"タクシー")</f>
        <v>10</v>
      </c>
    </row>
  </sheetData>
  <mergeCells count="16">
    <mergeCell ref="F4:I4"/>
    <mergeCell ref="J4:M4"/>
    <mergeCell ref="E10:F10"/>
    <mergeCell ref="A10:A12"/>
    <mergeCell ref="B10:B12"/>
    <mergeCell ref="C10:C12"/>
    <mergeCell ref="D10:D12"/>
    <mergeCell ref="F6:I6"/>
    <mergeCell ref="J6:M6"/>
    <mergeCell ref="J8:M8"/>
    <mergeCell ref="F5:I5"/>
    <mergeCell ref="J5:M5"/>
    <mergeCell ref="G10:G12"/>
    <mergeCell ref="F7:I7"/>
    <mergeCell ref="F8:I8"/>
    <mergeCell ref="J7:M7"/>
  </mergeCells>
  <conditionalFormatting sqref="G13:G72">
    <cfRule type="cellIs" priority="1" dxfId="0" operator="equal" stopIfTrue="1">
      <formula>$G$10</formula>
    </cfRule>
  </conditionalFormatting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2002-07-14T13:59:09Z</dcterms:created>
  <dcterms:modified xsi:type="dcterms:W3CDTF">2002-07-28T02:04:40Z</dcterms:modified>
  <cp:category/>
  <cp:version/>
  <cp:contentType/>
  <cp:contentStatus/>
</cp:coreProperties>
</file>